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ova\OneDrive\Área de Trabalho\"/>
    </mc:Choice>
  </mc:AlternateContent>
  <bookViews>
    <workbookView xWindow="0" yWindow="0" windowWidth="28800" windowHeight="12330"/>
  </bookViews>
  <sheets>
    <sheet name="Água " sheetId="1" r:id="rId1"/>
    <sheet name="Ánalise gás" sheetId="4" r:id="rId2"/>
    <sheet name="Ánalise " sheetId="3" r:id="rId3"/>
    <sheet name="Planilha1" sheetId="2" r:id="rId4"/>
  </sheets>
  <calcPr calcId="191029"/>
</workbook>
</file>

<file path=xl/calcChain.xml><?xml version="1.0" encoding="utf-8"?>
<calcChain xmlns="http://schemas.openxmlformats.org/spreadsheetml/2006/main">
  <c r="L11" i="4" l="1"/>
  <c r="L10" i="4"/>
  <c r="L9" i="4"/>
  <c r="L8" i="4"/>
  <c r="M22" i="1"/>
  <c r="L22" i="1"/>
  <c r="M21" i="1"/>
  <c r="M24" i="1" s="1"/>
  <c r="L21" i="1"/>
  <c r="L24" i="1" s="1"/>
  <c r="M20" i="1"/>
  <c r="L20" i="1"/>
  <c r="E23" i="1"/>
  <c r="F23" i="1"/>
  <c r="G23" i="1"/>
  <c r="E22" i="1"/>
  <c r="E24" i="1" s="1"/>
  <c r="F22" i="1"/>
  <c r="F24" i="1" s="1"/>
  <c r="G22" i="1"/>
  <c r="G25" i="1" s="1"/>
  <c r="E21" i="1"/>
  <c r="F21" i="1"/>
  <c r="G21" i="1"/>
  <c r="D23" i="1"/>
  <c r="D22" i="1"/>
  <c r="D25" i="1" s="1"/>
  <c r="D21" i="1"/>
  <c r="L12" i="4" l="1"/>
  <c r="D24" i="1"/>
  <c r="E25" i="1"/>
  <c r="F25" i="1"/>
  <c r="G24" i="1"/>
  <c r="L23" i="1"/>
  <c r="M23" i="1"/>
</calcChain>
</file>

<file path=xl/sharedStrings.xml><?xml version="1.0" encoding="utf-8"?>
<sst xmlns="http://schemas.openxmlformats.org/spreadsheetml/2006/main" count="384" uniqueCount="133">
  <si>
    <t>Bairro</t>
  </si>
  <si>
    <t>Estabelecimento de Venda</t>
  </si>
  <si>
    <t>Endereço</t>
  </si>
  <si>
    <t>Marca e Preço R$</t>
  </si>
  <si>
    <t>Preço</t>
  </si>
  <si>
    <t>Indaiá</t>
  </si>
  <si>
    <t>Savoy</t>
  </si>
  <si>
    <t>Santa Vitória</t>
  </si>
  <si>
    <t>Sublime</t>
  </si>
  <si>
    <t xml:space="preserve">                     </t>
  </si>
  <si>
    <t xml:space="preserve">À vista </t>
  </si>
  <si>
    <t xml:space="preserve">Cartão </t>
  </si>
  <si>
    <t>Alto Branco</t>
  </si>
  <si>
    <t>Rua Manoel Tavares, 1301.</t>
  </si>
  <si>
    <t>11,00</t>
  </si>
  <si>
    <t>5,50</t>
  </si>
  <si>
    <t>-</t>
  </si>
  <si>
    <t>7,50</t>
  </si>
  <si>
    <t xml:space="preserve">Alto Branco </t>
  </si>
  <si>
    <t xml:space="preserve">Assis Gás </t>
  </si>
  <si>
    <t>Rua Manoel Tavares, 894</t>
  </si>
  <si>
    <t xml:space="preserve">Skinão Gás </t>
  </si>
  <si>
    <t>Rua Manoel Tavares, 894.</t>
  </si>
  <si>
    <t>Bodocongó</t>
  </si>
  <si>
    <t xml:space="preserve">Emergência Gás </t>
  </si>
  <si>
    <t>Rua Florípedes Coutinho, 403.</t>
  </si>
  <si>
    <t>Alô Gás</t>
  </si>
  <si>
    <t>Rua Antônio José Santiago, 96.</t>
  </si>
  <si>
    <t>Catolé</t>
  </si>
  <si>
    <t>Catolé Gás e Água Ltda.</t>
  </si>
  <si>
    <t>Rua Antônio Vilarim, 394.</t>
  </si>
  <si>
    <t>Emergência Gás</t>
  </si>
  <si>
    <t>Queiroz Gás</t>
  </si>
  <si>
    <t>Rua Olegário Mariano, 32 Fundos.</t>
  </si>
  <si>
    <t>Centenário</t>
  </si>
  <si>
    <t xml:space="preserve">Mercadinho Nova Vida </t>
  </si>
  <si>
    <t>Rua Paulo Pontes, 55.</t>
  </si>
  <si>
    <t>Novinho Gás</t>
  </si>
  <si>
    <t>Av. Mal. Floriano Peixoto, 970.</t>
  </si>
  <si>
    <t xml:space="preserve">Shopping do Gás </t>
  </si>
  <si>
    <t xml:space="preserve">Rua Gen. Conrobert, 183. </t>
  </si>
  <si>
    <t>Cruzeiro</t>
  </si>
  <si>
    <t>Menor Preço Supermercado</t>
  </si>
  <si>
    <t xml:space="preserve">Rua Pres. Costa e Silva, 1780. </t>
  </si>
  <si>
    <t>Jardim Paulistano</t>
  </si>
  <si>
    <t xml:space="preserve">Mercadinho Vitória </t>
  </si>
  <si>
    <t>Rua Francisco Ernesto do Rego, 2176.</t>
  </si>
  <si>
    <t>Dinamérica</t>
  </si>
  <si>
    <t xml:space="preserve">Super. Comércio de Água e Gás Ltda. </t>
  </si>
  <si>
    <t>Rua Tranquilino Coelho Lemos, 390.</t>
  </si>
  <si>
    <t>Jardim Verdejante</t>
  </si>
  <si>
    <t>Everaldo Gás</t>
  </si>
  <si>
    <t>Av. Francisco Lopes de Almeida, 25.</t>
  </si>
  <si>
    <t xml:space="preserve">José Pinheiro </t>
  </si>
  <si>
    <t xml:space="preserve">Central Gás </t>
  </si>
  <si>
    <t>Rua Fernando Vieira, 501.</t>
  </si>
  <si>
    <t xml:space="preserve">Casa de Gás e Água kuka </t>
  </si>
  <si>
    <t>Rua Fernandes Vieira, 529.</t>
  </si>
  <si>
    <t>José Pinheiro</t>
  </si>
  <si>
    <t>Malvinas</t>
  </si>
  <si>
    <t xml:space="preserve">Anderson Águas </t>
  </si>
  <si>
    <t>Rua Guarabira, S/N.+</t>
  </si>
  <si>
    <t xml:space="preserve">Ligeirinho Gás </t>
  </si>
  <si>
    <t>Rua Querubina Pereira dos Santos, 6.</t>
  </si>
  <si>
    <t>Monte Castelo</t>
  </si>
  <si>
    <t>Manos Gás</t>
  </si>
  <si>
    <t>Rua Chile 149.</t>
  </si>
  <si>
    <t>Monte Santo</t>
  </si>
  <si>
    <t xml:space="preserve">Carla Faria Gouveia </t>
  </si>
  <si>
    <t>Rua Agrônomo João Mauricio de Medeiros, 334. </t>
  </si>
  <si>
    <t>Pedregal</t>
  </si>
  <si>
    <t xml:space="preserve">Alex Gás </t>
  </si>
  <si>
    <t>Prata</t>
  </si>
  <si>
    <t xml:space="preserve">Multi Águas </t>
  </si>
  <si>
    <t>Rua da Independência, 497.
Rua Nilo Peçanha, 1057.</t>
  </si>
  <si>
    <t>Sandra Cavalcante</t>
  </si>
  <si>
    <t>GS Gás</t>
  </si>
  <si>
    <t>Av. Sen. Argemiro de Figueiredo, 1280.</t>
  </si>
  <si>
    <t>Rota da Água</t>
  </si>
  <si>
    <t>Rua da Independência, 481.</t>
  </si>
  <si>
    <t>Tambor</t>
  </si>
  <si>
    <t xml:space="preserve">Revendedora de Gás do Brasil Ltda. </t>
  </si>
  <si>
    <t>Av. Jornalista Assis Chateaubriand, 1795.</t>
  </si>
  <si>
    <t>Rua Senhor Bonfim, 1.</t>
  </si>
  <si>
    <t xml:space="preserve">Norte </t>
  </si>
  <si>
    <t>A vista</t>
  </si>
  <si>
    <t>Cartão</t>
  </si>
  <si>
    <t>85,00</t>
  </si>
  <si>
    <t>90,00</t>
  </si>
  <si>
    <t>10,00</t>
  </si>
  <si>
    <t>5,00</t>
  </si>
  <si>
    <t>6,00</t>
  </si>
  <si>
    <t>Leste</t>
  </si>
  <si>
    <t>12,00</t>
  </si>
  <si>
    <t>8,00</t>
  </si>
  <si>
    <t>88,00</t>
  </si>
  <si>
    <t>9,99</t>
  </si>
  <si>
    <t>4,99</t>
  </si>
  <si>
    <t>6,99</t>
  </si>
  <si>
    <t xml:space="preserve">Manos Gás </t>
  </si>
  <si>
    <t>7,00</t>
  </si>
  <si>
    <t>Sul</t>
  </si>
  <si>
    <t>87,00</t>
  </si>
  <si>
    <t>6,50</t>
  </si>
  <si>
    <t>@5,00</t>
  </si>
  <si>
    <t>95,00</t>
  </si>
  <si>
    <t>79,00</t>
  </si>
  <si>
    <t>82,00</t>
  </si>
  <si>
    <t>Oeste</t>
  </si>
  <si>
    <t>93,00</t>
  </si>
  <si>
    <t>4,50</t>
  </si>
  <si>
    <t>85,0</t>
  </si>
  <si>
    <t>fech</t>
  </si>
  <si>
    <t>3,50</t>
  </si>
  <si>
    <t>Água 13/04/2021</t>
  </si>
  <si>
    <t>Gás 13/04/2021</t>
  </si>
  <si>
    <t>NT</t>
  </si>
  <si>
    <t>Menor preço (R$)</t>
  </si>
  <si>
    <t>Maior preço (R$)</t>
  </si>
  <si>
    <t>Preço médio (R$)</t>
  </si>
  <si>
    <t>Diferença (R$)</t>
  </si>
  <si>
    <t>Variação (%)</t>
  </si>
  <si>
    <t>84,00 mês passado</t>
  </si>
  <si>
    <t>Marca</t>
  </si>
  <si>
    <t xml:space="preserve">Bairro </t>
  </si>
  <si>
    <t>Estabelecimento</t>
  </si>
  <si>
    <t>Preço (R$)</t>
  </si>
  <si>
    <t>Rua da Independência, 497.</t>
  </si>
  <si>
    <t>cod</t>
  </si>
  <si>
    <t>preço</t>
  </si>
  <si>
    <t>Numero de estabelecimentos</t>
  </si>
  <si>
    <t>∑</t>
  </si>
  <si>
    <t>Percentual de estabelecimentos amostrados(%)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</si>
</sst>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20">
    <font>
      <sz val="11"/>
      <color rgb="FF000000"/>
      <name val="Calibri"/>
    </font>
    <font>
      <b/>
      <sz val="14"/>
      <color rgb="FFFFFFFF"/>
      <name val="Calibri"/>
      <family val="2"/>
    </font>
    <font>
      <sz val="11"/>
      <name val="Calibri"/>
      <family val="2"/>
    </font>
    <font>
      <b/>
      <sz val="13"/>
      <color rgb="FFFFFFFF"/>
      <name val="Calibri"/>
      <family val="2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  "/>
    </font>
    <font>
      <b/>
      <sz val="11"/>
      <color rgb="FF000000"/>
      <name val="Calibri 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70AD47"/>
        <bgColor rgb="FF70AD47"/>
      </patternFill>
    </fill>
    <fill>
      <patternFill patternType="solid">
        <fgColor rgb="FF44546A"/>
        <bgColor rgb="FF44546A"/>
      </patternFill>
    </fill>
    <fill>
      <patternFill patternType="solid">
        <fgColor rgb="FFA5A5A5"/>
        <b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0" fillId="0" borderId="0" xfId="0" applyFont="1"/>
    <xf numFmtId="0" fontId="6" fillId="0" borderId="0" xfId="0" applyFont="1"/>
    <xf numFmtId="0" fontId="7" fillId="0" borderId="3" xfId="0" applyFont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4" borderId="5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7" borderId="12" xfId="0" applyFont="1" applyFill="1" applyBorder="1"/>
    <xf numFmtId="0" fontId="5" fillId="8" borderId="12" xfId="0" applyFont="1" applyFill="1" applyBorder="1"/>
    <xf numFmtId="0" fontId="6" fillId="6" borderId="5" xfId="0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left" vertical="center"/>
    </xf>
    <xf numFmtId="0" fontId="0" fillId="0" borderId="12" xfId="0" applyFont="1" applyBorder="1" applyAlignment="1"/>
    <xf numFmtId="0" fontId="6" fillId="5" borderId="13" xfId="0" applyFont="1" applyFill="1" applyBorder="1" applyAlignment="1">
      <alignment horizontal="left" vertical="center"/>
    </xf>
    <xf numFmtId="0" fontId="0" fillId="6" borderId="5" xfId="0" applyFont="1" applyFill="1" applyBorder="1" applyAlignment="1">
      <alignment horizontal="left" vertical="center" wrapText="1"/>
    </xf>
    <xf numFmtId="0" fontId="0" fillId="6" borderId="13" xfId="0" applyFont="1" applyFill="1" applyBorder="1" applyAlignment="1">
      <alignment horizontal="left" vertical="center"/>
    </xf>
    <xf numFmtId="0" fontId="0" fillId="0" borderId="12" xfId="0" applyFont="1" applyBorder="1"/>
    <xf numFmtId="0" fontId="0" fillId="6" borderId="5" xfId="0" applyFont="1" applyFill="1" applyBorder="1" applyAlignment="1">
      <alignment horizontal="left" vertical="center"/>
    </xf>
    <xf numFmtId="0" fontId="0" fillId="5" borderId="13" xfId="0" applyFont="1" applyFill="1" applyBorder="1" applyAlignment="1">
      <alignment horizontal="left" vertical="center"/>
    </xf>
    <xf numFmtId="0" fontId="2" fillId="0" borderId="0" xfId="0" applyFont="1" applyAlignment="1"/>
    <xf numFmtId="0" fontId="0" fillId="9" borderId="5" xfId="0" applyFont="1" applyFill="1" applyBorder="1" applyAlignment="1">
      <alignment horizontal="left" vertical="center"/>
    </xf>
    <xf numFmtId="0" fontId="0" fillId="9" borderId="13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 wrapText="1"/>
    </xf>
    <xf numFmtId="0" fontId="0" fillId="9" borderId="16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6" borderId="17" xfId="0" applyFont="1" applyFill="1" applyBorder="1" applyAlignment="1">
      <alignment horizontal="left" vertical="center"/>
    </xf>
    <xf numFmtId="0" fontId="0" fillId="4" borderId="13" xfId="0" applyFont="1" applyFill="1" applyBorder="1" applyAlignment="1">
      <alignment horizontal="left" vertical="center"/>
    </xf>
    <xf numFmtId="0" fontId="0" fillId="4" borderId="13" xfId="0" applyFont="1" applyFill="1" applyBorder="1" applyAlignment="1">
      <alignment horizontal="left" vertical="center" wrapText="1"/>
    </xf>
    <xf numFmtId="0" fontId="0" fillId="6" borderId="10" xfId="0" applyFont="1" applyFill="1" applyBorder="1" applyAlignment="1">
      <alignment horizontal="left" vertical="center" wrapText="1"/>
    </xf>
    <xf numFmtId="0" fontId="0" fillId="6" borderId="16" xfId="0" applyFont="1" applyFill="1" applyBorder="1" applyAlignment="1">
      <alignment horizontal="left" vertical="center"/>
    </xf>
    <xf numFmtId="0" fontId="0" fillId="0" borderId="0" xfId="0" applyFont="1" applyBorder="1" applyAlignment="1"/>
    <xf numFmtId="0" fontId="0" fillId="0" borderId="15" xfId="0" applyFont="1" applyBorder="1" applyAlignment="1"/>
    <xf numFmtId="0" fontId="7" fillId="0" borderId="19" xfId="0" applyFont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0" fillId="4" borderId="18" xfId="0" applyFont="1" applyFill="1" applyBorder="1" applyAlignment="1">
      <alignment horizontal="left" vertical="center" wrapText="1"/>
    </xf>
    <xf numFmtId="0" fontId="0" fillId="4" borderId="18" xfId="0" applyFont="1" applyFill="1" applyBorder="1" applyAlignment="1">
      <alignment horizontal="left" vertical="center"/>
    </xf>
    <xf numFmtId="0" fontId="0" fillId="5" borderId="18" xfId="0" applyFont="1" applyFill="1" applyBorder="1" applyAlignment="1">
      <alignment horizontal="left" vertical="center" wrapText="1"/>
    </xf>
    <xf numFmtId="0" fontId="0" fillId="5" borderId="18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/>
    </xf>
    <xf numFmtId="2" fontId="9" fillId="4" borderId="18" xfId="0" applyNumberFormat="1" applyFont="1" applyFill="1" applyBorder="1" applyAlignment="1">
      <alignment horizontal="right" vertical="center"/>
    </xf>
    <xf numFmtId="2" fontId="10" fillId="5" borderId="18" xfId="0" applyNumberFormat="1" applyFont="1" applyFill="1" applyBorder="1" applyAlignment="1">
      <alignment horizontal="right" vertical="center"/>
    </xf>
    <xf numFmtId="2" fontId="10" fillId="4" borderId="18" xfId="0" applyNumberFormat="1" applyFont="1" applyFill="1" applyBorder="1" applyAlignment="1">
      <alignment horizontal="right" vertical="center"/>
    </xf>
    <xf numFmtId="2" fontId="9" fillId="5" borderId="18" xfId="0" applyNumberFormat="1" applyFont="1" applyFill="1" applyBorder="1" applyAlignment="1">
      <alignment horizontal="right" vertical="center"/>
    </xf>
    <xf numFmtId="2" fontId="9" fillId="6" borderId="18" xfId="0" applyNumberFormat="1" applyFont="1" applyFill="1" applyBorder="1" applyAlignment="1">
      <alignment horizontal="right" vertical="center"/>
    </xf>
    <xf numFmtId="164" fontId="8" fillId="4" borderId="18" xfId="0" applyNumberFormat="1" applyFont="1" applyFill="1" applyBorder="1" applyAlignment="1">
      <alignment horizontal="right" vertical="center"/>
    </xf>
    <xf numFmtId="164" fontId="8" fillId="5" borderId="18" xfId="0" applyNumberFormat="1" applyFont="1" applyFill="1" applyBorder="1" applyAlignment="1">
      <alignment horizontal="right" vertical="center"/>
    </xf>
    <xf numFmtId="164" fontId="8" fillId="6" borderId="18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/>
    </xf>
    <xf numFmtId="0" fontId="11" fillId="10" borderId="18" xfId="0" applyFont="1" applyFill="1" applyBorder="1" applyAlignment="1">
      <alignment horizontal="left" vertical="center"/>
    </xf>
    <xf numFmtId="164" fontId="12" fillId="10" borderId="18" xfId="0" applyNumberFormat="1" applyFont="1" applyFill="1" applyBorder="1" applyAlignment="1">
      <alignment horizontal="right" vertical="center"/>
    </xf>
    <xf numFmtId="0" fontId="11" fillId="10" borderId="18" xfId="0" applyFont="1" applyFill="1" applyBorder="1" applyAlignment="1"/>
    <xf numFmtId="164" fontId="11" fillId="10" borderId="18" xfId="0" applyNumberFormat="1" applyFont="1" applyFill="1" applyBorder="1" applyAlignment="1"/>
    <xf numFmtId="10" fontId="11" fillId="10" borderId="18" xfId="0" applyNumberFormat="1" applyFont="1" applyFill="1" applyBorder="1" applyAlignment="1"/>
    <xf numFmtId="0" fontId="13" fillId="0" borderId="0" xfId="0" applyFont="1" applyAlignment="1"/>
    <xf numFmtId="0" fontId="11" fillId="10" borderId="0" xfId="0" applyFont="1" applyFill="1" applyBorder="1" applyAlignment="1"/>
    <xf numFmtId="44" fontId="0" fillId="0" borderId="0" xfId="0" applyNumberFormat="1" applyFont="1" applyAlignment="1"/>
    <xf numFmtId="0" fontId="11" fillId="11" borderId="18" xfId="0" applyFont="1" applyFill="1" applyBorder="1" applyAlignment="1"/>
    <xf numFmtId="0" fontId="15" fillId="11" borderId="18" xfId="0" applyFont="1" applyFill="1" applyBorder="1" applyAlignment="1">
      <alignment horizontal="left"/>
    </xf>
    <xf numFmtId="0" fontId="14" fillId="11" borderId="18" xfId="0" applyFont="1" applyFill="1" applyBorder="1" applyAlignment="1">
      <alignment horizontal="left"/>
    </xf>
    <xf numFmtId="164" fontId="0" fillId="0" borderId="18" xfId="0" applyNumberFormat="1" applyFont="1" applyBorder="1" applyAlignment="1">
      <alignment horizontal="left"/>
    </xf>
    <xf numFmtId="10" fontId="0" fillId="0" borderId="18" xfId="0" applyNumberFormat="1" applyFont="1" applyBorder="1" applyAlignment="1">
      <alignment horizontal="left"/>
    </xf>
    <xf numFmtId="0" fontId="14" fillId="11" borderId="18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8" fontId="0" fillId="0" borderId="18" xfId="0" applyNumberFormat="1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/>
    <xf numFmtId="44" fontId="0" fillId="0" borderId="20" xfId="0" applyNumberFormat="1" applyFont="1" applyFill="1" applyBorder="1" applyAlignment="1"/>
    <xf numFmtId="10" fontId="0" fillId="0" borderId="21" xfId="0" applyNumberFormat="1" applyFont="1" applyFill="1" applyBorder="1" applyAlignment="1"/>
    <xf numFmtId="0" fontId="11" fillId="11" borderId="20" xfId="0" applyFont="1" applyFill="1" applyBorder="1" applyAlignment="1"/>
    <xf numFmtId="0" fontId="11" fillId="11" borderId="21" xfId="0" applyFont="1" applyFill="1" applyBorder="1" applyAlignment="1"/>
    <xf numFmtId="10" fontId="11" fillId="11" borderId="21" xfId="0" applyNumberFormat="1" applyFont="1" applyFill="1" applyBorder="1" applyAlignment="1"/>
    <xf numFmtId="0" fontId="13" fillId="0" borderId="18" xfId="0" applyFont="1" applyFill="1" applyBorder="1" applyAlignment="1">
      <alignment horizontal="left" vertical="center"/>
    </xf>
    <xf numFmtId="44" fontId="19" fillId="0" borderId="18" xfId="0" applyNumberFormat="1" applyFont="1" applyFill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2" fillId="0" borderId="18" xfId="0" applyFont="1" applyBorder="1"/>
    <xf numFmtId="0" fontId="7" fillId="4" borderId="18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/>
    </xf>
    <xf numFmtId="0" fontId="4" fillId="2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/>
    </xf>
    <xf numFmtId="0" fontId="15" fillId="11" borderId="18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0" fontId="17" fillId="0" borderId="18" xfId="0" applyFont="1" applyFill="1" applyBorder="1" applyAlignment="1">
      <alignment horizontal="left" vertical="center"/>
    </xf>
    <xf numFmtId="8" fontId="0" fillId="0" borderId="18" xfId="0" applyNumberFormat="1" applyFont="1" applyFill="1" applyBorder="1" applyAlignment="1">
      <alignment horizontal="center" vertical="center"/>
    </xf>
    <xf numFmtId="164" fontId="18" fillId="0" borderId="18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/>
    </xf>
    <xf numFmtId="0" fontId="2" fillId="0" borderId="2" xfId="0" applyFont="1" applyBorder="1"/>
    <xf numFmtId="0" fontId="7" fillId="0" borderId="3" xfId="0" applyFont="1" applyBorder="1" applyAlignment="1">
      <alignment horizontal="left" vertical="center"/>
    </xf>
    <xf numFmtId="0" fontId="2" fillId="0" borderId="4" xfId="0" applyFont="1" applyBorder="1"/>
    <xf numFmtId="0" fontId="7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  <xf numFmtId="0" fontId="7" fillId="0" borderId="8" xfId="0" applyFont="1" applyBorder="1" applyAlignment="1">
      <alignment horizontal="left" vertical="center"/>
    </xf>
    <xf numFmtId="0" fontId="2" fillId="0" borderId="9" xfId="0" applyFont="1" applyBorder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Preço médio (R$)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'Ánalise '!$D$11:$G$11</c:f>
              <c:strCache>
                <c:ptCount val="4"/>
                <c:pt idx="0">
                  <c:v>Indaiá</c:v>
                </c:pt>
                <c:pt idx="1">
                  <c:v>Savoy</c:v>
                </c:pt>
                <c:pt idx="2">
                  <c:v>Santa Vitória</c:v>
                </c:pt>
                <c:pt idx="3">
                  <c:v>Sublime</c:v>
                </c:pt>
              </c:strCache>
            </c:strRef>
          </c:cat>
          <c:val>
            <c:numRef>
              <c:f>'Ánalise '!$D$12:$G$12</c:f>
              <c:numCache>
                <c:formatCode>_("R$"* #,##0.00_);_("R$"* \(#,##0.00\);_("R$"* "-"??_);_(@_)</c:formatCode>
                <c:ptCount val="4"/>
                <c:pt idx="0">
                  <c:v>10.916666666666666</c:v>
                </c:pt>
                <c:pt idx="1">
                  <c:v>4.95</c:v>
                </c:pt>
                <c:pt idx="2">
                  <c:v>5.3737500000000002</c:v>
                </c:pt>
                <c:pt idx="3">
                  <c:v>6.6868749999999997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F-4C2A-846B-B6FAD28509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41995744"/>
        <c:axId val="1041995328"/>
      </c:barChart>
      <c:catAx>
        <c:axId val="104199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1995328"/>
        <c:crosses val="autoZero"/>
        <c:auto val="1"/>
        <c:lblAlgn val="ctr"/>
        <c:lblOffset val="100"/>
        <c:noMultiLvlLbl val="0"/>
      </c:catAx>
      <c:valAx>
        <c:axId val="104199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199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12</xdr:row>
      <xdr:rowOff>179070</xdr:rowOff>
    </xdr:from>
    <xdr:to>
      <xdr:col>8</xdr:col>
      <xdr:colOff>137160</xdr:colOff>
      <xdr:row>27</xdr:row>
      <xdr:rowOff>179070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50B9AB-78E5-40A2-A96A-09B60528B7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C4:D20" totalsRowShown="0" headerRowDxfId="0">
  <autoFilter ref="C4:D20"/>
  <tableColumns count="2">
    <tableColumn id="1" name="preço"/>
    <tableColumn id="2" name="co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topLeftCell="H1" workbookViewId="0">
      <selection activeCell="J7" sqref="J7"/>
    </sheetView>
  </sheetViews>
  <sheetFormatPr defaultColWidth="14.42578125" defaultRowHeight="15" customHeight="1"/>
  <cols>
    <col min="1" max="1" width="19.85546875" customWidth="1"/>
    <col min="2" max="2" width="34" customWidth="1"/>
    <col min="3" max="3" width="48" customWidth="1"/>
    <col min="4" max="4" width="20.42578125" customWidth="1"/>
    <col min="5" max="5" width="11.5703125" customWidth="1"/>
    <col min="6" max="6" width="16.28515625" customWidth="1"/>
    <col min="7" max="7" width="11.7109375" customWidth="1"/>
    <col min="8" max="8" width="8.7109375" customWidth="1"/>
    <col min="9" max="9" width="20.5703125" customWidth="1"/>
    <col min="10" max="10" width="38.28515625" customWidth="1"/>
    <col min="11" max="11" width="48" customWidth="1"/>
  </cols>
  <sheetData>
    <row r="1" spans="1:13" ht="14.25" customHeight="1" thickBot="1">
      <c r="A1" s="93" t="s">
        <v>114</v>
      </c>
      <c r="B1" s="94"/>
      <c r="C1" s="94"/>
      <c r="D1" s="94"/>
      <c r="E1" s="94"/>
      <c r="F1" s="94"/>
      <c r="G1" s="94"/>
      <c r="H1" s="1"/>
      <c r="I1" s="90" t="s">
        <v>115</v>
      </c>
      <c r="J1" s="88"/>
      <c r="K1" s="88"/>
      <c r="L1" s="88"/>
      <c r="M1" s="88"/>
    </row>
    <row r="2" spans="1:13" ht="14.25" customHeight="1" thickBot="1">
      <c r="A2" s="92" t="s">
        <v>0</v>
      </c>
      <c r="B2" s="92" t="s">
        <v>1</v>
      </c>
      <c r="C2" s="92" t="s">
        <v>2</v>
      </c>
      <c r="D2" s="95" t="s">
        <v>3</v>
      </c>
      <c r="E2" s="88"/>
      <c r="F2" s="88"/>
      <c r="G2" s="88"/>
      <c r="H2" s="1"/>
      <c r="I2" s="91" t="s">
        <v>0</v>
      </c>
      <c r="J2" s="91" t="s">
        <v>1</v>
      </c>
      <c r="K2" s="91" t="s">
        <v>2</v>
      </c>
      <c r="L2" s="96" t="s">
        <v>4</v>
      </c>
      <c r="M2" s="88"/>
    </row>
    <row r="3" spans="1:13" ht="14.25" customHeight="1" thickBot="1">
      <c r="A3" s="88"/>
      <c r="B3" s="88"/>
      <c r="C3" s="88"/>
      <c r="D3" s="36" t="s">
        <v>5</v>
      </c>
      <c r="E3" s="36" t="s">
        <v>6</v>
      </c>
      <c r="F3" s="36" t="s">
        <v>7</v>
      </c>
      <c r="G3" s="36" t="s">
        <v>8</v>
      </c>
      <c r="H3" s="2" t="s">
        <v>9</v>
      </c>
      <c r="I3" s="88"/>
      <c r="J3" s="88"/>
      <c r="K3" s="88"/>
      <c r="L3" s="47" t="s">
        <v>10</v>
      </c>
      <c r="M3" s="47" t="s">
        <v>11</v>
      </c>
    </row>
    <row r="4" spans="1:13" ht="21" customHeight="1" thickBot="1">
      <c r="A4" s="89" t="s">
        <v>12</v>
      </c>
      <c r="B4" s="37" t="s">
        <v>19</v>
      </c>
      <c r="C4" s="38" t="s">
        <v>13</v>
      </c>
      <c r="D4" s="53">
        <v>11</v>
      </c>
      <c r="E4" s="53">
        <v>5.5</v>
      </c>
      <c r="F4" s="53" t="s">
        <v>116</v>
      </c>
      <c r="G4" s="53">
        <v>7.5</v>
      </c>
      <c r="I4" s="87" t="s">
        <v>18</v>
      </c>
      <c r="J4" s="38" t="s">
        <v>19</v>
      </c>
      <c r="K4" s="38" t="s">
        <v>13</v>
      </c>
      <c r="L4" s="48">
        <v>85</v>
      </c>
      <c r="M4" s="48">
        <v>90</v>
      </c>
    </row>
    <row r="5" spans="1:13" ht="21" customHeight="1" thickBot="1">
      <c r="A5" s="88"/>
      <c r="B5" s="39" t="s">
        <v>21</v>
      </c>
      <c r="C5" s="40" t="s">
        <v>20</v>
      </c>
      <c r="D5" s="54">
        <v>10</v>
      </c>
      <c r="E5" s="54">
        <v>5</v>
      </c>
      <c r="F5" s="54" t="s">
        <v>116</v>
      </c>
      <c r="G5" s="55">
        <v>6</v>
      </c>
      <c r="I5" s="88"/>
      <c r="J5" s="40" t="s">
        <v>21</v>
      </c>
      <c r="K5" s="40" t="s">
        <v>22</v>
      </c>
      <c r="L5" s="49">
        <v>85</v>
      </c>
      <c r="M5" s="49">
        <v>90</v>
      </c>
    </row>
    <row r="6" spans="1:13" ht="14.25" customHeight="1" thickBot="1">
      <c r="A6" s="41" t="s">
        <v>23</v>
      </c>
      <c r="B6" s="42" t="s">
        <v>24</v>
      </c>
      <c r="C6" s="43" t="s">
        <v>25</v>
      </c>
      <c r="D6" s="53">
        <v>10</v>
      </c>
      <c r="E6" s="53">
        <v>5</v>
      </c>
      <c r="F6" s="53">
        <v>5</v>
      </c>
      <c r="G6" s="53">
        <v>6</v>
      </c>
      <c r="I6" s="87" t="s">
        <v>23</v>
      </c>
      <c r="J6" s="43" t="s">
        <v>26</v>
      </c>
      <c r="K6" s="43" t="s">
        <v>27</v>
      </c>
      <c r="L6" s="48">
        <v>88</v>
      </c>
      <c r="M6" s="48">
        <v>90</v>
      </c>
    </row>
    <row r="7" spans="1:13" ht="18.75" customHeight="1" thickBot="1">
      <c r="A7" s="87" t="s">
        <v>28</v>
      </c>
      <c r="B7" s="44" t="s">
        <v>29</v>
      </c>
      <c r="C7" s="45" t="s">
        <v>30</v>
      </c>
      <c r="D7" s="54">
        <v>12</v>
      </c>
      <c r="E7" s="54">
        <v>5</v>
      </c>
      <c r="F7" s="54" t="s">
        <v>116</v>
      </c>
      <c r="G7" s="54">
        <v>7</v>
      </c>
      <c r="I7" s="88"/>
      <c r="J7" s="45" t="s">
        <v>31</v>
      </c>
      <c r="K7" s="45" t="s">
        <v>25</v>
      </c>
      <c r="L7" s="49">
        <v>88</v>
      </c>
      <c r="M7" s="49">
        <v>93</v>
      </c>
    </row>
    <row r="8" spans="1:13" ht="21" customHeight="1" thickBot="1">
      <c r="A8" s="88"/>
      <c r="B8" s="42" t="s">
        <v>32</v>
      </c>
      <c r="C8" s="43" t="s">
        <v>33</v>
      </c>
      <c r="D8" s="53" t="s">
        <v>116</v>
      </c>
      <c r="E8" s="53" t="s">
        <v>116</v>
      </c>
      <c r="F8" s="53" t="s">
        <v>116</v>
      </c>
      <c r="G8" s="53">
        <v>7</v>
      </c>
      <c r="I8" s="87" t="s">
        <v>28</v>
      </c>
      <c r="J8" s="43" t="s">
        <v>29</v>
      </c>
      <c r="K8" s="43" t="s">
        <v>30</v>
      </c>
      <c r="L8" s="50">
        <v>88</v>
      </c>
      <c r="M8" s="50"/>
    </row>
    <row r="9" spans="1:13" ht="21" customHeight="1" thickBot="1">
      <c r="A9" s="87" t="s">
        <v>34</v>
      </c>
      <c r="B9" s="44" t="s">
        <v>35</v>
      </c>
      <c r="C9" s="45" t="s">
        <v>36</v>
      </c>
      <c r="D9" s="54">
        <v>11</v>
      </c>
      <c r="E9" s="54" t="s">
        <v>116</v>
      </c>
      <c r="F9" s="54">
        <v>4.5</v>
      </c>
      <c r="G9" s="54">
        <v>7</v>
      </c>
      <c r="I9" s="88"/>
      <c r="J9" s="45" t="s">
        <v>32</v>
      </c>
      <c r="K9" s="45" t="s">
        <v>33</v>
      </c>
      <c r="L9" s="51">
        <v>90</v>
      </c>
      <c r="M9" s="51">
        <v>90</v>
      </c>
    </row>
    <row r="10" spans="1:13" ht="26.25" customHeight="1" thickBot="1">
      <c r="A10" s="88"/>
      <c r="B10" s="43" t="s">
        <v>37</v>
      </c>
      <c r="C10" s="43" t="s">
        <v>38</v>
      </c>
      <c r="D10" s="53">
        <v>10</v>
      </c>
      <c r="E10" s="53">
        <v>5</v>
      </c>
      <c r="F10" s="53">
        <v>5</v>
      </c>
      <c r="G10" s="53">
        <v>6</v>
      </c>
      <c r="I10" s="88"/>
      <c r="J10" s="43" t="s">
        <v>39</v>
      </c>
      <c r="K10" s="43" t="s">
        <v>40</v>
      </c>
      <c r="L10" s="48">
        <v>85</v>
      </c>
      <c r="M10" s="48">
        <v>87</v>
      </c>
    </row>
    <row r="11" spans="1:13" ht="36" customHeight="1" thickBot="1">
      <c r="A11" s="41" t="s">
        <v>41</v>
      </c>
      <c r="B11" s="42" t="s">
        <v>42</v>
      </c>
      <c r="C11" s="43" t="s">
        <v>43</v>
      </c>
      <c r="D11" s="53" t="s">
        <v>116</v>
      </c>
      <c r="E11" s="53" t="s">
        <v>116</v>
      </c>
      <c r="F11" s="53" t="s">
        <v>116</v>
      </c>
      <c r="G11" s="55">
        <v>6.5</v>
      </c>
      <c r="I11" s="41" t="s">
        <v>34</v>
      </c>
      <c r="J11" s="45" t="s">
        <v>37</v>
      </c>
      <c r="K11" s="45" t="s">
        <v>38</v>
      </c>
      <c r="L11" s="51">
        <v>85</v>
      </c>
      <c r="M11" s="51">
        <v>95</v>
      </c>
    </row>
    <row r="12" spans="1:13" ht="21.75" customHeight="1" thickBot="1">
      <c r="A12" s="46" t="s">
        <v>44</v>
      </c>
      <c r="B12" s="44" t="s">
        <v>45</v>
      </c>
      <c r="C12" s="45" t="s">
        <v>46</v>
      </c>
      <c r="D12" s="54">
        <v>12</v>
      </c>
      <c r="E12" s="54" t="s">
        <v>116</v>
      </c>
      <c r="F12" s="54">
        <v>5</v>
      </c>
      <c r="G12" s="54">
        <v>7</v>
      </c>
      <c r="I12" s="41" t="s">
        <v>41</v>
      </c>
      <c r="J12" s="42" t="s">
        <v>42</v>
      </c>
      <c r="K12" s="43" t="s">
        <v>43</v>
      </c>
      <c r="L12" s="48">
        <v>90</v>
      </c>
      <c r="M12" s="48">
        <v>90</v>
      </c>
    </row>
    <row r="13" spans="1:13" ht="21.75" customHeight="1" thickBot="1">
      <c r="A13" s="46" t="s">
        <v>50</v>
      </c>
      <c r="B13" s="42" t="s">
        <v>51</v>
      </c>
      <c r="C13" s="43" t="s">
        <v>52</v>
      </c>
      <c r="D13" s="53" t="s">
        <v>116</v>
      </c>
      <c r="E13" s="53">
        <v>5.5</v>
      </c>
      <c r="F13" s="53" t="s">
        <v>116</v>
      </c>
      <c r="G13" s="53">
        <v>6.5</v>
      </c>
      <c r="I13" s="46" t="s">
        <v>44</v>
      </c>
      <c r="J13" s="42" t="s">
        <v>45</v>
      </c>
      <c r="K13" s="43" t="s">
        <v>46</v>
      </c>
      <c r="L13" s="48">
        <v>90</v>
      </c>
      <c r="M13" s="48">
        <v>90</v>
      </c>
    </row>
    <row r="14" spans="1:13" ht="34.5" customHeight="1" thickBot="1">
      <c r="A14" s="87" t="s">
        <v>53</v>
      </c>
      <c r="B14" s="45" t="s">
        <v>54</v>
      </c>
      <c r="C14" s="45" t="s">
        <v>55</v>
      </c>
      <c r="D14" s="54">
        <v>12</v>
      </c>
      <c r="E14" s="54" t="s">
        <v>116</v>
      </c>
      <c r="F14" s="54">
        <v>8</v>
      </c>
      <c r="G14" s="54">
        <v>8</v>
      </c>
      <c r="I14" s="46" t="s">
        <v>50</v>
      </c>
      <c r="J14" s="44" t="s">
        <v>51</v>
      </c>
      <c r="K14" s="45" t="s">
        <v>52</v>
      </c>
      <c r="L14" s="52">
        <v>90</v>
      </c>
      <c r="M14" s="51">
        <v>95</v>
      </c>
    </row>
    <row r="15" spans="1:13" ht="14.25" customHeight="1" thickBot="1">
      <c r="A15" s="88"/>
      <c r="B15" s="42" t="s">
        <v>56</v>
      </c>
      <c r="C15" s="43" t="s">
        <v>57</v>
      </c>
      <c r="D15" s="53">
        <v>10</v>
      </c>
      <c r="E15" s="53" t="s">
        <v>116</v>
      </c>
      <c r="F15" s="53">
        <v>4.99</v>
      </c>
      <c r="G15" s="55">
        <v>6.99</v>
      </c>
      <c r="I15" s="41" t="s">
        <v>58</v>
      </c>
      <c r="J15" s="43" t="s">
        <v>54</v>
      </c>
      <c r="K15" s="43" t="s">
        <v>55</v>
      </c>
      <c r="L15" s="48">
        <v>88</v>
      </c>
      <c r="M15" s="48">
        <v>90</v>
      </c>
    </row>
    <row r="16" spans="1:13" ht="23.25" customHeight="1" thickBot="1">
      <c r="A16" s="87" t="s">
        <v>59</v>
      </c>
      <c r="B16" s="44" t="s">
        <v>60</v>
      </c>
      <c r="C16" s="45" t="s">
        <v>61</v>
      </c>
      <c r="D16" s="54" t="s">
        <v>116</v>
      </c>
      <c r="E16" s="54">
        <v>5</v>
      </c>
      <c r="F16" s="54" t="s">
        <v>116</v>
      </c>
      <c r="G16" s="54">
        <v>6.5</v>
      </c>
      <c r="I16" s="41" t="s">
        <v>59</v>
      </c>
      <c r="J16" s="45" t="s">
        <v>62</v>
      </c>
      <c r="K16" s="45" t="s">
        <v>63</v>
      </c>
      <c r="L16" s="51">
        <v>85</v>
      </c>
      <c r="M16" s="51">
        <v>88</v>
      </c>
    </row>
    <row r="17" spans="1:13" ht="14.25" customHeight="1" thickBot="1">
      <c r="A17" s="88"/>
      <c r="B17" s="42" t="s">
        <v>62</v>
      </c>
      <c r="C17" s="43" t="s">
        <v>63</v>
      </c>
      <c r="D17" s="53">
        <v>12</v>
      </c>
      <c r="E17" s="53">
        <v>6.5</v>
      </c>
      <c r="F17" s="53">
        <v>5.5</v>
      </c>
      <c r="G17" s="55">
        <v>7</v>
      </c>
      <c r="I17" s="41" t="s">
        <v>64</v>
      </c>
      <c r="J17" s="43" t="s">
        <v>65</v>
      </c>
      <c r="K17" s="43" t="s">
        <v>66</v>
      </c>
      <c r="L17" s="48">
        <v>88</v>
      </c>
      <c r="M17" s="48">
        <v>88</v>
      </c>
    </row>
    <row r="18" spans="1:13" ht="13.5" customHeight="1" thickBot="1">
      <c r="A18" s="41" t="s">
        <v>64</v>
      </c>
      <c r="B18" s="45" t="s">
        <v>99</v>
      </c>
      <c r="C18" s="45" t="s">
        <v>66</v>
      </c>
      <c r="D18" s="54">
        <v>11</v>
      </c>
      <c r="E18" s="54" t="s">
        <v>116</v>
      </c>
      <c r="F18" s="54">
        <v>5</v>
      </c>
      <c r="G18" s="54">
        <v>7</v>
      </c>
      <c r="I18" s="41" t="s">
        <v>75</v>
      </c>
      <c r="J18" s="45" t="s">
        <v>76</v>
      </c>
      <c r="K18" s="45" t="s">
        <v>77</v>
      </c>
      <c r="L18" s="52">
        <v>79</v>
      </c>
      <c r="M18" s="51">
        <v>82</v>
      </c>
    </row>
    <row r="19" spans="1:13" ht="14.25" customHeight="1" thickBot="1">
      <c r="A19" s="87" t="s">
        <v>72</v>
      </c>
      <c r="B19" s="44" t="s">
        <v>73</v>
      </c>
      <c r="C19" s="44" t="s">
        <v>74</v>
      </c>
      <c r="D19" s="54">
        <v>10</v>
      </c>
      <c r="E19" s="54">
        <v>3.5</v>
      </c>
      <c r="F19" s="54" t="s">
        <v>116</v>
      </c>
      <c r="G19" s="54">
        <v>5</v>
      </c>
      <c r="I19" s="41" t="s">
        <v>80</v>
      </c>
      <c r="J19" s="43" t="s">
        <v>81</v>
      </c>
      <c r="K19" s="43" t="s">
        <v>82</v>
      </c>
      <c r="L19" s="52">
        <v>88</v>
      </c>
      <c r="M19" s="48">
        <v>88</v>
      </c>
    </row>
    <row r="20" spans="1:13" ht="14.25" customHeight="1" thickBot="1">
      <c r="A20" s="88"/>
      <c r="B20" s="42" t="s">
        <v>78</v>
      </c>
      <c r="C20" s="43" t="s">
        <v>79</v>
      </c>
      <c r="D20" s="53" t="s">
        <v>116</v>
      </c>
      <c r="E20" s="53">
        <v>3.5</v>
      </c>
      <c r="F20" s="53" t="s">
        <v>116</v>
      </c>
      <c r="G20" s="53" t="s">
        <v>116</v>
      </c>
      <c r="K20" s="58" t="s">
        <v>117</v>
      </c>
      <c r="L20" s="59">
        <f>MIN(L3:L19)</f>
        <v>79</v>
      </c>
      <c r="M20" s="59">
        <f t="shared" ref="M20" si="0">MIN(M3:M19)</f>
        <v>82</v>
      </c>
    </row>
    <row r="21" spans="1:13" ht="14.25" customHeight="1" thickBot="1">
      <c r="A21" s="35"/>
      <c r="B21" s="56"/>
      <c r="C21" s="58" t="s">
        <v>117</v>
      </c>
      <c r="D21" s="59">
        <f>MIN(D4:D20)</f>
        <v>10</v>
      </c>
      <c r="E21" s="59">
        <f t="shared" ref="E21:G21" si="1">MIN(E4:E20)</f>
        <v>3.5</v>
      </c>
      <c r="F21" s="59">
        <f t="shared" si="1"/>
        <v>4.5</v>
      </c>
      <c r="G21" s="59">
        <f t="shared" si="1"/>
        <v>5</v>
      </c>
      <c r="H21" s="34"/>
      <c r="K21" s="60" t="s">
        <v>118</v>
      </c>
      <c r="L21" s="61">
        <f>MAX(L3:L19)</f>
        <v>90</v>
      </c>
      <c r="M21" s="61">
        <f t="shared" ref="M21" si="2">MAX(M3:M19)</f>
        <v>95</v>
      </c>
    </row>
    <row r="22" spans="1:13" ht="14.25" customHeight="1" thickBot="1">
      <c r="C22" s="60" t="s">
        <v>118</v>
      </c>
      <c r="D22" s="61">
        <f>MAX(D4:D20)</f>
        <v>12</v>
      </c>
      <c r="E22" s="61">
        <f t="shared" ref="E22:G22" si="3">MAX(E4:E20)</f>
        <v>6.5</v>
      </c>
      <c r="F22" s="61">
        <f t="shared" si="3"/>
        <v>8</v>
      </c>
      <c r="G22" s="61">
        <f t="shared" si="3"/>
        <v>8</v>
      </c>
      <c r="K22" s="60" t="s">
        <v>119</v>
      </c>
      <c r="L22" s="61">
        <f>AVERAGE(L3:L19)</f>
        <v>87</v>
      </c>
      <c r="M22" s="61">
        <f t="shared" ref="M22" si="4">AVERAGE(M3:M19)</f>
        <v>89.733333333333334</v>
      </c>
    </row>
    <row r="23" spans="1:13" ht="14.25" customHeight="1" thickBot="1">
      <c r="C23" s="60" t="s">
        <v>119</v>
      </c>
      <c r="D23" s="61">
        <f>AVERAGE(D4:D20)</f>
        <v>10.916666666666666</v>
      </c>
      <c r="E23" s="61">
        <f t="shared" ref="E23:G23" si="5">AVERAGE(E4:E20)</f>
        <v>4.95</v>
      </c>
      <c r="F23" s="61">
        <f t="shared" si="5"/>
        <v>5.3737500000000002</v>
      </c>
      <c r="G23" s="61">
        <f t="shared" si="5"/>
        <v>6.6868749999999997</v>
      </c>
      <c r="K23" s="60" t="s">
        <v>120</v>
      </c>
      <c r="L23" s="61">
        <f>L21-L20</f>
        <v>11</v>
      </c>
      <c r="M23" s="61">
        <f t="shared" ref="M23" si="6">M21-M20</f>
        <v>13</v>
      </c>
    </row>
    <row r="24" spans="1:13" ht="14.25" customHeight="1" thickBot="1">
      <c r="C24" s="60" t="s">
        <v>120</v>
      </c>
      <c r="D24" s="61">
        <f>D22-D21</f>
        <v>2</v>
      </c>
      <c r="E24" s="61">
        <f t="shared" ref="E24:G24" si="7">E22-E21</f>
        <v>3</v>
      </c>
      <c r="F24" s="61">
        <f t="shared" si="7"/>
        <v>3.5</v>
      </c>
      <c r="G24" s="61">
        <f t="shared" si="7"/>
        <v>3</v>
      </c>
      <c r="K24" s="60" t="s">
        <v>121</v>
      </c>
      <c r="L24" s="62">
        <f>((L21/L20)-1)*1</f>
        <v>0.139240506329114</v>
      </c>
      <c r="M24" s="62">
        <f t="shared" ref="M24" si="8">((M21/M20)-1)*1</f>
        <v>0.15853658536585358</v>
      </c>
    </row>
    <row r="25" spans="1:13" ht="14.25" customHeight="1" thickBot="1">
      <c r="C25" s="60" t="s">
        <v>121</v>
      </c>
      <c r="D25" s="62">
        <f>((D22/D21)-1)*1</f>
        <v>0.19999999999999996</v>
      </c>
      <c r="E25" s="62">
        <f t="shared" ref="E25:G25" si="9">((E22/E21)-1)*1</f>
        <v>0.85714285714285721</v>
      </c>
      <c r="F25" s="62">
        <f t="shared" si="9"/>
        <v>0.77777777777777768</v>
      </c>
      <c r="G25" s="62">
        <f t="shared" si="9"/>
        <v>0.60000000000000009</v>
      </c>
    </row>
    <row r="26" spans="1:13" ht="14.25" customHeight="1">
      <c r="K26" s="64" t="s">
        <v>122</v>
      </c>
    </row>
    <row r="27" spans="1:13" ht="14.25" customHeight="1"/>
    <row r="28" spans="1:13" ht="14.25" customHeight="1"/>
    <row r="29" spans="1:13" ht="14.25" customHeight="1"/>
    <row r="30" spans="1:13" ht="14.25" customHeight="1"/>
    <row r="31" spans="1:13" ht="14.25" customHeight="1"/>
    <row r="32" spans="1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9">
    <mergeCell ref="A4:A5"/>
    <mergeCell ref="A16:A17"/>
    <mergeCell ref="I1:M1"/>
    <mergeCell ref="K2:K3"/>
    <mergeCell ref="A2:A3"/>
    <mergeCell ref="B2:B3"/>
    <mergeCell ref="A1:G1"/>
    <mergeCell ref="C2:C3"/>
    <mergeCell ref="D2:G2"/>
    <mergeCell ref="I6:I7"/>
    <mergeCell ref="I4:I5"/>
    <mergeCell ref="J2:J3"/>
    <mergeCell ref="I2:I3"/>
    <mergeCell ref="L2:M2"/>
    <mergeCell ref="I8:I10"/>
    <mergeCell ref="A9:A10"/>
    <mergeCell ref="A7:A8"/>
    <mergeCell ref="A19:A20"/>
    <mergeCell ref="A14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20"/>
  <sheetViews>
    <sheetView topLeftCell="F1" workbookViewId="0">
      <selection activeCell="K19" sqref="K19:N20"/>
    </sheetView>
  </sheetViews>
  <sheetFormatPr defaultRowHeight="15"/>
  <cols>
    <col min="6" max="6" width="17.28515625" bestFit="1" customWidth="1"/>
    <col min="10" max="10" width="9.28515625" bestFit="1" customWidth="1"/>
    <col min="11" max="11" width="25.28515625" bestFit="1" customWidth="1"/>
    <col min="12" max="12" width="41.5703125" bestFit="1" customWidth="1"/>
    <col min="13" max="13" width="32.7109375" bestFit="1" customWidth="1"/>
    <col min="14" max="14" width="10.42578125" bestFit="1" customWidth="1"/>
  </cols>
  <sheetData>
    <row r="4" spans="3:12" ht="15.75" thickBot="1">
      <c r="C4" s="63" t="s">
        <v>129</v>
      </c>
      <c r="D4" s="63" t="s">
        <v>128</v>
      </c>
    </row>
    <row r="5" spans="3:12" ht="15.75" thickBot="1">
      <c r="C5" s="48">
        <v>85</v>
      </c>
      <c r="D5">
        <v>1</v>
      </c>
    </row>
    <row r="6" spans="3:12" ht="15.75" thickBot="1">
      <c r="C6" s="49">
        <v>85</v>
      </c>
      <c r="D6">
        <v>1</v>
      </c>
    </row>
    <row r="7" spans="3:12" ht="15.75" thickBot="1">
      <c r="C7" s="48">
        <v>88</v>
      </c>
      <c r="D7">
        <v>1</v>
      </c>
      <c r="I7" s="33"/>
      <c r="J7" s="82" t="s">
        <v>126</v>
      </c>
      <c r="K7" s="66" t="s">
        <v>130</v>
      </c>
      <c r="L7" s="83" t="s">
        <v>132</v>
      </c>
    </row>
    <row r="8" spans="3:12" ht="15.75" thickBot="1">
      <c r="C8" s="49">
        <v>88</v>
      </c>
      <c r="D8">
        <v>1</v>
      </c>
      <c r="I8" s="33"/>
      <c r="J8" s="80">
        <v>79</v>
      </c>
      <c r="K8" s="79">
        <v>1</v>
      </c>
      <c r="L8" s="81">
        <f>(K8/K$12)*1</f>
        <v>6.25E-2</v>
      </c>
    </row>
    <row r="9" spans="3:12" ht="15.75" thickBot="1">
      <c r="C9" s="50">
        <v>88</v>
      </c>
      <c r="D9">
        <v>1</v>
      </c>
      <c r="I9" s="33"/>
      <c r="J9" s="80">
        <v>85</v>
      </c>
      <c r="K9" s="79">
        <v>5</v>
      </c>
      <c r="L9" s="81">
        <f>(K9/K$12)*1</f>
        <v>0.3125</v>
      </c>
    </row>
    <row r="10" spans="3:12" ht="15.75" thickBot="1">
      <c r="C10" s="51">
        <v>90</v>
      </c>
      <c r="D10">
        <v>1</v>
      </c>
      <c r="I10" s="33"/>
      <c r="J10" s="80">
        <v>88</v>
      </c>
      <c r="K10" s="79">
        <v>6</v>
      </c>
      <c r="L10" s="81">
        <f>(K10/K$12)*1</f>
        <v>0.375</v>
      </c>
    </row>
    <row r="11" spans="3:12" ht="15.75" thickBot="1">
      <c r="C11" s="48">
        <v>85</v>
      </c>
      <c r="D11">
        <v>1</v>
      </c>
      <c r="I11" s="33"/>
      <c r="J11" s="80">
        <v>90</v>
      </c>
      <c r="K11" s="79">
        <v>4</v>
      </c>
      <c r="L11" s="81">
        <f>(K11/K$12)*1</f>
        <v>0.25</v>
      </c>
    </row>
    <row r="12" spans="3:12" ht="15.75" thickBot="1">
      <c r="C12" s="51">
        <v>85</v>
      </c>
      <c r="D12">
        <v>1</v>
      </c>
      <c r="I12" s="33"/>
      <c r="J12" s="82" t="s">
        <v>131</v>
      </c>
      <c r="K12" s="66">
        <v>16</v>
      </c>
      <c r="L12" s="84">
        <f>SUM(L8:L11)</f>
        <v>1</v>
      </c>
    </row>
    <row r="13" spans="3:12" ht="15.75" thickBot="1">
      <c r="C13" s="48">
        <v>90</v>
      </c>
      <c r="D13">
        <v>1</v>
      </c>
    </row>
    <row r="14" spans="3:12" ht="15.75" thickBot="1">
      <c r="C14" s="48">
        <v>90</v>
      </c>
      <c r="D14">
        <v>1</v>
      </c>
    </row>
    <row r="15" spans="3:12" ht="15.75" thickBot="1">
      <c r="C15" s="52">
        <v>90</v>
      </c>
      <c r="D15">
        <v>1</v>
      </c>
    </row>
    <row r="16" spans="3:12" ht="15.75" thickBot="1">
      <c r="C16" s="48">
        <v>88</v>
      </c>
      <c r="D16">
        <v>1</v>
      </c>
    </row>
    <row r="17" spans="3:14" ht="15.75" thickBot="1">
      <c r="C17" s="51">
        <v>85</v>
      </c>
      <c r="D17">
        <v>1</v>
      </c>
      <c r="L17" s="33"/>
    </row>
    <row r="18" spans="3:14" ht="15.75" thickBot="1">
      <c r="C18" s="48">
        <v>88</v>
      </c>
      <c r="D18">
        <v>1</v>
      </c>
    </row>
    <row r="19" spans="3:14" ht="15.75" thickBot="1">
      <c r="C19" s="52">
        <v>79</v>
      </c>
      <c r="D19">
        <v>1</v>
      </c>
      <c r="K19" s="66" t="s">
        <v>124</v>
      </c>
      <c r="L19" s="66" t="s">
        <v>125</v>
      </c>
      <c r="M19" s="66" t="s">
        <v>2</v>
      </c>
      <c r="N19" s="66" t="s">
        <v>126</v>
      </c>
    </row>
    <row r="20" spans="3:14" ht="15.75" thickBot="1">
      <c r="C20" s="52">
        <v>88</v>
      </c>
      <c r="D20">
        <v>1</v>
      </c>
      <c r="K20" s="85" t="s">
        <v>75</v>
      </c>
      <c r="L20" s="85" t="s">
        <v>76</v>
      </c>
      <c r="M20" s="85" t="s">
        <v>77</v>
      </c>
      <c r="N20" s="86">
        <v>79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P22"/>
  <sheetViews>
    <sheetView topLeftCell="G1" workbookViewId="0">
      <selection activeCell="L13" sqref="L13:P22"/>
    </sheetView>
  </sheetViews>
  <sheetFormatPr defaultRowHeight="15"/>
  <cols>
    <col min="4" max="4" width="9.28515625" bestFit="1" customWidth="1"/>
    <col min="5" max="7" width="9" bestFit="1" customWidth="1"/>
    <col min="12" max="12" width="17.85546875" bestFit="1" customWidth="1"/>
    <col min="13" max="13" width="11.7109375" bestFit="1" customWidth="1"/>
    <col min="14" max="14" width="21.7109375" bestFit="1" customWidth="1"/>
    <col min="15" max="15" width="43.85546875" bestFit="1" customWidth="1"/>
    <col min="16" max="16" width="11.140625" bestFit="1" customWidth="1"/>
  </cols>
  <sheetData>
    <row r="5" spans="4:16" ht="15.75" thickBot="1"/>
    <row r="6" spans="4:16" ht="15.75" thickBot="1">
      <c r="L6" s="67"/>
      <c r="M6" s="67" t="s">
        <v>5</v>
      </c>
      <c r="N6" s="67" t="s">
        <v>6</v>
      </c>
      <c r="O6" s="67" t="s">
        <v>7</v>
      </c>
      <c r="P6" s="67" t="s">
        <v>8</v>
      </c>
    </row>
    <row r="7" spans="4:16" ht="15.75" thickBot="1">
      <c r="L7" s="68" t="s">
        <v>117</v>
      </c>
      <c r="M7" s="69">
        <v>10</v>
      </c>
      <c r="N7" s="69">
        <v>3.5</v>
      </c>
      <c r="O7" s="69">
        <v>4.5</v>
      </c>
      <c r="P7" s="69">
        <v>5</v>
      </c>
    </row>
    <row r="8" spans="4:16" ht="15.75" thickBot="1">
      <c r="L8" s="68" t="s">
        <v>118</v>
      </c>
      <c r="M8" s="69">
        <v>12</v>
      </c>
      <c r="N8" s="69">
        <v>6.5</v>
      </c>
      <c r="O8" s="69">
        <v>8</v>
      </c>
      <c r="P8" s="69">
        <v>8</v>
      </c>
    </row>
    <row r="9" spans="4:16" ht="15.75" thickBot="1">
      <c r="L9" s="68" t="s">
        <v>119</v>
      </c>
      <c r="M9" s="69">
        <v>10.916666666666666</v>
      </c>
      <c r="N9" s="69">
        <v>4.95</v>
      </c>
      <c r="O9" s="69">
        <v>5.3737500000000002</v>
      </c>
      <c r="P9" s="69">
        <v>6.6868749999999997</v>
      </c>
    </row>
    <row r="10" spans="4:16" ht="15.75" thickBot="1">
      <c r="L10" s="68" t="s">
        <v>120</v>
      </c>
      <c r="M10" s="69">
        <v>2</v>
      </c>
      <c r="N10" s="69">
        <v>3</v>
      </c>
      <c r="O10" s="69">
        <v>3.5</v>
      </c>
      <c r="P10" s="69">
        <v>3</v>
      </c>
    </row>
    <row r="11" spans="4:16" ht="15.75" thickBot="1">
      <c r="D11" s="36" t="s">
        <v>5</v>
      </c>
      <c r="E11" s="36" t="s">
        <v>6</v>
      </c>
      <c r="F11" s="36" t="s">
        <v>7</v>
      </c>
      <c r="G11" s="36" t="s">
        <v>8</v>
      </c>
      <c r="L11" s="68" t="s">
        <v>121</v>
      </c>
      <c r="M11" s="70">
        <v>0.19999999999999996</v>
      </c>
      <c r="N11" s="70">
        <v>0.85714285714285721</v>
      </c>
      <c r="O11" s="70">
        <v>0.77777777777777768</v>
      </c>
      <c r="P11" s="70">
        <v>0.60000000000000009</v>
      </c>
    </row>
    <row r="12" spans="4:16" ht="15.75" thickBot="1">
      <c r="D12" s="65">
        <v>10.916666666666666</v>
      </c>
      <c r="E12" s="65">
        <v>4.95</v>
      </c>
      <c r="F12" s="65">
        <v>5.3737500000000002</v>
      </c>
      <c r="G12" s="65">
        <v>6.6868749999999997</v>
      </c>
    </row>
    <row r="13" spans="4:16" ht="15.75" thickBot="1">
      <c r="L13" s="77" t="s">
        <v>123</v>
      </c>
      <c r="M13" s="71" t="s">
        <v>124</v>
      </c>
      <c r="N13" s="71" t="s">
        <v>125</v>
      </c>
      <c r="O13" s="71" t="s">
        <v>2</v>
      </c>
      <c r="P13" s="71" t="s">
        <v>126</v>
      </c>
    </row>
    <row r="14" spans="4:16" ht="15.75" thickBot="1">
      <c r="L14" s="97" t="s">
        <v>5</v>
      </c>
      <c r="M14" s="72" t="s">
        <v>72</v>
      </c>
      <c r="N14" s="73" t="s">
        <v>73</v>
      </c>
      <c r="O14" s="57" t="s">
        <v>74</v>
      </c>
      <c r="P14" s="101">
        <v>10</v>
      </c>
    </row>
    <row r="15" spans="4:16" ht="15.75" thickBot="1">
      <c r="L15" s="97"/>
      <c r="M15" s="72" t="s">
        <v>58</v>
      </c>
      <c r="N15" s="57" t="s">
        <v>56</v>
      </c>
      <c r="O15" s="57" t="s">
        <v>57</v>
      </c>
      <c r="P15" s="101"/>
    </row>
    <row r="16" spans="4:16" ht="15.75" thickBot="1">
      <c r="L16" s="97"/>
      <c r="M16" s="72" t="s">
        <v>34</v>
      </c>
      <c r="N16" s="57" t="s">
        <v>37</v>
      </c>
      <c r="O16" s="57" t="s">
        <v>38</v>
      </c>
      <c r="P16" s="101"/>
    </row>
    <row r="17" spans="12:16" ht="15.75" thickBot="1">
      <c r="L17" s="97"/>
      <c r="M17" s="72" t="s">
        <v>23</v>
      </c>
      <c r="N17" s="73" t="s">
        <v>24</v>
      </c>
      <c r="O17" s="57" t="s">
        <v>25</v>
      </c>
      <c r="P17" s="101"/>
    </row>
    <row r="18" spans="12:16" ht="15.75" thickBot="1">
      <c r="L18" s="97"/>
      <c r="M18" s="72" t="s">
        <v>18</v>
      </c>
      <c r="N18" s="74" t="s">
        <v>21</v>
      </c>
      <c r="O18" s="75" t="s">
        <v>20</v>
      </c>
      <c r="P18" s="101"/>
    </row>
    <row r="19" spans="12:16" ht="30.75" thickBot="1">
      <c r="L19" s="97" t="s">
        <v>6</v>
      </c>
      <c r="M19" s="98" t="s">
        <v>72</v>
      </c>
      <c r="N19" s="73" t="s">
        <v>73</v>
      </c>
      <c r="O19" s="73" t="s">
        <v>74</v>
      </c>
      <c r="P19" s="100">
        <v>3.5</v>
      </c>
    </row>
    <row r="20" spans="12:16" ht="15.75" thickBot="1">
      <c r="L20" s="97"/>
      <c r="M20" s="99"/>
      <c r="N20" s="73" t="s">
        <v>78</v>
      </c>
      <c r="O20" s="57" t="s">
        <v>79</v>
      </c>
      <c r="P20" s="100"/>
    </row>
    <row r="21" spans="12:16" ht="15.75" thickBot="1">
      <c r="L21" s="77" t="s">
        <v>7</v>
      </c>
      <c r="M21" s="72" t="s">
        <v>34</v>
      </c>
      <c r="N21" s="57" t="s">
        <v>35</v>
      </c>
      <c r="O21" s="57" t="s">
        <v>36</v>
      </c>
      <c r="P21" s="76">
        <v>4.5</v>
      </c>
    </row>
    <row r="22" spans="12:16" ht="15.75" thickBot="1">
      <c r="L22" s="77" t="s">
        <v>8</v>
      </c>
      <c r="M22" s="78" t="s">
        <v>72</v>
      </c>
      <c r="N22" s="78" t="s">
        <v>73</v>
      </c>
      <c r="O22" s="57" t="s">
        <v>127</v>
      </c>
      <c r="P22" s="76">
        <v>5</v>
      </c>
    </row>
  </sheetData>
  <mergeCells count="5">
    <mergeCell ref="L14:L18"/>
    <mergeCell ref="M19:M20"/>
    <mergeCell ref="P19:P20"/>
    <mergeCell ref="P14:P18"/>
    <mergeCell ref="L19:L20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D2" sqref="D2:G2"/>
    </sheetView>
  </sheetViews>
  <sheetFormatPr defaultColWidth="14.42578125" defaultRowHeight="15" customHeight="1"/>
  <cols>
    <col min="1" max="1" width="16.7109375" customWidth="1"/>
    <col min="2" max="2" width="31.7109375" customWidth="1"/>
    <col min="3" max="3" width="47.85546875" customWidth="1"/>
    <col min="4" max="4" width="11.28515625" customWidth="1"/>
    <col min="5" max="5" width="12.28515625" customWidth="1"/>
    <col min="6" max="6" width="14.28515625" customWidth="1"/>
    <col min="7" max="7" width="10.7109375" customWidth="1"/>
    <col min="8" max="9" width="8.7109375" customWidth="1"/>
  </cols>
  <sheetData>
    <row r="1" spans="1:9" ht="14.25" customHeight="1">
      <c r="A1" s="102" t="s">
        <v>84</v>
      </c>
      <c r="B1" s="103"/>
      <c r="C1" s="103"/>
      <c r="D1" s="10" t="s">
        <v>5</v>
      </c>
      <c r="E1" s="10" t="s">
        <v>6</v>
      </c>
      <c r="F1" s="10" t="s">
        <v>7</v>
      </c>
      <c r="G1" s="10" t="s">
        <v>8</v>
      </c>
      <c r="H1" s="11" t="s">
        <v>85</v>
      </c>
      <c r="I1" s="11" t="s">
        <v>86</v>
      </c>
    </row>
    <row r="2" spans="1:9" ht="14.25" customHeight="1">
      <c r="A2" s="108" t="s">
        <v>12</v>
      </c>
      <c r="B2" s="12" t="s">
        <v>19</v>
      </c>
      <c r="C2" s="13" t="s">
        <v>13</v>
      </c>
      <c r="D2" s="14" t="s">
        <v>14</v>
      </c>
      <c r="E2" s="14" t="s">
        <v>15</v>
      </c>
      <c r="F2" s="14" t="s">
        <v>16</v>
      </c>
      <c r="G2" s="14" t="s">
        <v>17</v>
      </c>
      <c r="H2" s="14" t="s">
        <v>87</v>
      </c>
      <c r="I2" s="14" t="s">
        <v>88</v>
      </c>
    </row>
    <row r="3" spans="1:9" ht="14.25" customHeight="1">
      <c r="A3" s="109"/>
      <c r="B3" s="4" t="s">
        <v>21</v>
      </c>
      <c r="C3" s="15" t="s">
        <v>20</v>
      </c>
      <c r="D3" s="14" t="s">
        <v>89</v>
      </c>
      <c r="E3" s="14" t="s">
        <v>90</v>
      </c>
      <c r="F3" s="14" t="s">
        <v>16</v>
      </c>
      <c r="G3" s="14" t="s">
        <v>91</v>
      </c>
      <c r="H3" s="14" t="s">
        <v>87</v>
      </c>
      <c r="I3" s="14" t="s">
        <v>88</v>
      </c>
    </row>
    <row r="4" spans="1:9" ht="14.25" customHeight="1">
      <c r="A4" s="5" t="s">
        <v>67</v>
      </c>
      <c r="B4" s="16" t="s">
        <v>68</v>
      </c>
      <c r="C4" s="17" t="s">
        <v>69</v>
      </c>
      <c r="D4" s="18"/>
      <c r="E4" s="18"/>
      <c r="F4" s="18"/>
      <c r="G4" s="18"/>
      <c r="H4" s="18"/>
      <c r="I4" s="18"/>
    </row>
    <row r="5" spans="1:9" ht="14.25" customHeight="1"/>
    <row r="6" spans="1:9" ht="14.25" customHeight="1">
      <c r="A6" s="102" t="s">
        <v>92</v>
      </c>
      <c r="B6" s="103"/>
      <c r="C6" s="103"/>
      <c r="D6" s="10" t="s">
        <v>5</v>
      </c>
      <c r="E6" s="10" t="s">
        <v>6</v>
      </c>
      <c r="F6" s="10" t="s">
        <v>7</v>
      </c>
      <c r="G6" s="10" t="s">
        <v>8</v>
      </c>
      <c r="H6" s="11" t="s">
        <v>85</v>
      </c>
      <c r="I6" s="11" t="s">
        <v>86</v>
      </c>
    </row>
    <row r="7" spans="1:9" ht="14.25" customHeight="1">
      <c r="A7" s="104" t="s">
        <v>53</v>
      </c>
      <c r="B7" s="19" t="s">
        <v>54</v>
      </c>
      <c r="C7" s="17" t="s">
        <v>55</v>
      </c>
      <c r="D7" s="14" t="s">
        <v>93</v>
      </c>
      <c r="E7" s="14" t="s">
        <v>16</v>
      </c>
      <c r="F7" s="14" t="s">
        <v>94</v>
      </c>
      <c r="G7" s="14" t="s">
        <v>94</v>
      </c>
      <c r="H7" s="14" t="s">
        <v>95</v>
      </c>
      <c r="I7" s="14" t="s">
        <v>88</v>
      </c>
    </row>
    <row r="8" spans="1:9" ht="14.25" customHeight="1">
      <c r="A8" s="105"/>
      <c r="B8" s="16" t="s">
        <v>56</v>
      </c>
      <c r="C8" s="17" t="s">
        <v>57</v>
      </c>
      <c r="D8" s="14" t="s">
        <v>96</v>
      </c>
      <c r="E8" s="14" t="s">
        <v>16</v>
      </c>
      <c r="F8" s="14" t="s">
        <v>97</v>
      </c>
      <c r="G8" s="14" t="s">
        <v>98</v>
      </c>
      <c r="H8" s="14" t="s">
        <v>16</v>
      </c>
      <c r="I8" s="14" t="s">
        <v>16</v>
      </c>
    </row>
    <row r="9" spans="1:9" ht="14.25" customHeight="1">
      <c r="A9" s="5" t="s">
        <v>64</v>
      </c>
      <c r="B9" s="8" t="s">
        <v>99</v>
      </c>
      <c r="C9" s="20" t="s">
        <v>66</v>
      </c>
      <c r="D9" s="14" t="s">
        <v>14</v>
      </c>
      <c r="E9" s="14" t="s">
        <v>16</v>
      </c>
      <c r="F9" s="14" t="s">
        <v>90</v>
      </c>
      <c r="G9" s="14" t="s">
        <v>100</v>
      </c>
      <c r="H9" s="14" t="s">
        <v>95</v>
      </c>
      <c r="I9" s="14" t="s">
        <v>95</v>
      </c>
    </row>
    <row r="10" spans="1:9" ht="14.25" customHeight="1"/>
    <row r="11" spans="1:9" ht="14.25" customHeight="1"/>
    <row r="12" spans="1:9" ht="14.25" customHeight="1">
      <c r="A12" s="102" t="s">
        <v>101</v>
      </c>
      <c r="B12" s="103"/>
      <c r="C12" s="103"/>
      <c r="D12" s="10" t="s">
        <v>5</v>
      </c>
      <c r="E12" s="10" t="s">
        <v>6</v>
      </c>
      <c r="F12" s="10" t="s">
        <v>7</v>
      </c>
      <c r="G12" s="10" t="s">
        <v>8</v>
      </c>
      <c r="H12" s="11" t="s">
        <v>85</v>
      </c>
      <c r="I12" s="11" t="s">
        <v>86</v>
      </c>
    </row>
    <row r="13" spans="1:9" ht="14.25" customHeight="1">
      <c r="A13" s="106" t="s">
        <v>28</v>
      </c>
      <c r="B13" s="16" t="s">
        <v>29</v>
      </c>
      <c r="C13" s="17" t="s">
        <v>30</v>
      </c>
      <c r="D13" s="14" t="s">
        <v>93</v>
      </c>
      <c r="E13" s="14" t="s">
        <v>90</v>
      </c>
      <c r="F13" s="14" t="s">
        <v>16</v>
      </c>
      <c r="G13" s="14" t="s">
        <v>100</v>
      </c>
      <c r="H13" s="14" t="s">
        <v>95</v>
      </c>
      <c r="I13" s="14" t="s">
        <v>16</v>
      </c>
    </row>
    <row r="14" spans="1:9" ht="14.25" customHeight="1">
      <c r="A14" s="107"/>
      <c r="B14" s="16" t="s">
        <v>32</v>
      </c>
      <c r="C14" s="17" t="s">
        <v>33</v>
      </c>
      <c r="D14" s="21" t="s">
        <v>16</v>
      </c>
      <c r="G14" s="21" t="s">
        <v>100</v>
      </c>
      <c r="H14" s="21" t="s">
        <v>88</v>
      </c>
      <c r="I14" s="21" t="s">
        <v>88</v>
      </c>
    </row>
    <row r="15" spans="1:9" ht="14.25" customHeight="1">
      <c r="A15" s="107"/>
      <c r="B15" s="22" t="s">
        <v>39</v>
      </c>
      <c r="C15" s="23" t="s">
        <v>40</v>
      </c>
      <c r="H15" s="21" t="s">
        <v>87</v>
      </c>
      <c r="I15" s="21" t="s">
        <v>102</v>
      </c>
    </row>
    <row r="16" spans="1:9" ht="14.25" customHeight="1">
      <c r="A16" s="5" t="s">
        <v>41</v>
      </c>
      <c r="B16" s="24" t="s">
        <v>42</v>
      </c>
      <c r="C16" s="13" t="s">
        <v>43</v>
      </c>
      <c r="D16" s="18"/>
      <c r="E16" s="18"/>
      <c r="F16" s="18"/>
      <c r="G16" s="14" t="s">
        <v>103</v>
      </c>
      <c r="H16" s="14" t="s">
        <v>88</v>
      </c>
      <c r="I16" s="14" t="s">
        <v>88</v>
      </c>
    </row>
    <row r="17" spans="1:9" ht="14.25" customHeight="1">
      <c r="A17" s="9" t="s">
        <v>44</v>
      </c>
      <c r="B17" s="7" t="s">
        <v>45</v>
      </c>
      <c r="C17" s="20" t="s">
        <v>46</v>
      </c>
      <c r="D17" s="14" t="s">
        <v>93</v>
      </c>
      <c r="E17" s="14" t="s">
        <v>16</v>
      </c>
      <c r="F17" s="14" t="s">
        <v>104</v>
      </c>
      <c r="G17" s="14" t="s">
        <v>100</v>
      </c>
      <c r="H17" s="14" t="s">
        <v>88</v>
      </c>
      <c r="I17" s="14" t="s">
        <v>88</v>
      </c>
    </row>
    <row r="18" spans="1:9" ht="14.25" customHeight="1">
      <c r="A18" s="9" t="s">
        <v>50</v>
      </c>
      <c r="B18" s="16" t="s">
        <v>51</v>
      </c>
      <c r="C18" s="17" t="s">
        <v>52</v>
      </c>
      <c r="D18" s="18"/>
      <c r="E18" s="14" t="s">
        <v>15</v>
      </c>
      <c r="F18" s="18"/>
      <c r="G18" s="14" t="s">
        <v>103</v>
      </c>
      <c r="H18" s="14" t="s">
        <v>88</v>
      </c>
      <c r="I18" s="14" t="s">
        <v>105</v>
      </c>
    </row>
    <row r="19" spans="1:9" ht="14.25" customHeight="1">
      <c r="A19" s="5" t="s">
        <v>75</v>
      </c>
      <c r="B19" s="22" t="s">
        <v>76</v>
      </c>
      <c r="C19" s="23" t="s">
        <v>77</v>
      </c>
      <c r="D19" s="18"/>
      <c r="E19" s="18"/>
      <c r="F19" s="18"/>
      <c r="G19" s="18"/>
      <c r="H19" s="14" t="s">
        <v>106</v>
      </c>
      <c r="I19" s="14" t="s">
        <v>107</v>
      </c>
    </row>
    <row r="20" spans="1:9" ht="14.25" customHeight="1">
      <c r="A20" s="5" t="s">
        <v>80</v>
      </c>
      <c r="B20" s="22" t="s">
        <v>81</v>
      </c>
      <c r="C20" s="25" t="s">
        <v>82</v>
      </c>
      <c r="D20" s="18"/>
      <c r="E20" s="18"/>
      <c r="F20" s="18"/>
      <c r="G20" s="18"/>
      <c r="H20" s="14" t="s">
        <v>95</v>
      </c>
      <c r="I20" s="14" t="s">
        <v>95</v>
      </c>
    </row>
    <row r="21" spans="1:9" ht="14.25" customHeight="1"/>
    <row r="22" spans="1:9" ht="14.25" customHeight="1">
      <c r="A22" s="102" t="s">
        <v>108</v>
      </c>
      <c r="B22" s="103"/>
      <c r="C22" s="103"/>
      <c r="D22" s="10" t="s">
        <v>5</v>
      </c>
      <c r="E22" s="10" t="s">
        <v>6</v>
      </c>
      <c r="F22" s="10" t="s">
        <v>7</v>
      </c>
      <c r="G22" s="10" t="s">
        <v>8</v>
      </c>
      <c r="H22" s="11" t="s">
        <v>85</v>
      </c>
      <c r="I22" s="11" t="s">
        <v>86</v>
      </c>
    </row>
    <row r="23" spans="1:9" ht="14.25" customHeight="1">
      <c r="A23" s="104" t="s">
        <v>23</v>
      </c>
      <c r="B23" s="22" t="s">
        <v>26</v>
      </c>
      <c r="C23" s="23" t="s">
        <v>27</v>
      </c>
      <c r="D23" s="18"/>
      <c r="E23" s="18"/>
      <c r="F23" s="18"/>
      <c r="G23" s="18"/>
      <c r="H23" s="14" t="s">
        <v>95</v>
      </c>
      <c r="I23" s="14" t="s">
        <v>88</v>
      </c>
    </row>
    <row r="24" spans="1:9" ht="14.25" customHeight="1">
      <c r="A24" s="105"/>
      <c r="B24" s="19" t="s">
        <v>31</v>
      </c>
      <c r="C24" s="17" t="s">
        <v>25</v>
      </c>
      <c r="D24" s="14" t="s">
        <v>89</v>
      </c>
      <c r="E24" s="14" t="s">
        <v>90</v>
      </c>
      <c r="F24" s="14" t="s">
        <v>90</v>
      </c>
      <c r="G24" s="14" t="s">
        <v>91</v>
      </c>
      <c r="H24" s="14" t="s">
        <v>95</v>
      </c>
      <c r="I24" s="14" t="s">
        <v>109</v>
      </c>
    </row>
    <row r="25" spans="1:9" ht="14.25" customHeight="1">
      <c r="A25" s="110" t="s">
        <v>34</v>
      </c>
      <c r="B25" s="26" t="s">
        <v>35</v>
      </c>
      <c r="C25" s="27" t="s">
        <v>36</v>
      </c>
      <c r="D25" s="14" t="s">
        <v>14</v>
      </c>
      <c r="E25" s="18"/>
      <c r="F25" s="14" t="s">
        <v>110</v>
      </c>
      <c r="G25" s="14" t="s">
        <v>100</v>
      </c>
      <c r="H25" s="18"/>
      <c r="I25" s="18"/>
    </row>
    <row r="26" spans="1:9" ht="14.25" customHeight="1">
      <c r="A26" s="111"/>
      <c r="B26" s="19" t="s">
        <v>37</v>
      </c>
      <c r="C26" s="28" t="s">
        <v>38</v>
      </c>
      <c r="D26" s="14" t="s">
        <v>89</v>
      </c>
      <c r="E26" s="14" t="s">
        <v>90</v>
      </c>
      <c r="F26" s="14" t="s">
        <v>90</v>
      </c>
      <c r="G26" s="14" t="s">
        <v>91</v>
      </c>
      <c r="H26" s="14" t="s">
        <v>111</v>
      </c>
      <c r="I26" s="14" t="s">
        <v>105</v>
      </c>
    </row>
    <row r="27" spans="1:9" ht="14.25" customHeight="1">
      <c r="A27" s="5" t="s">
        <v>47</v>
      </c>
      <c r="B27" s="8" t="s">
        <v>48</v>
      </c>
      <c r="C27" s="20" t="s">
        <v>49</v>
      </c>
      <c r="D27" s="14" t="s">
        <v>112</v>
      </c>
      <c r="E27" s="18"/>
      <c r="F27" s="18"/>
      <c r="G27" s="18"/>
      <c r="H27" s="18"/>
      <c r="I27" s="18"/>
    </row>
    <row r="28" spans="1:9" ht="14.25" customHeight="1">
      <c r="A28" s="104" t="s">
        <v>59</v>
      </c>
      <c r="B28" s="7" t="s">
        <v>60</v>
      </c>
      <c r="C28" s="20" t="s">
        <v>61</v>
      </c>
      <c r="D28" s="18"/>
      <c r="E28" s="14" t="s">
        <v>90</v>
      </c>
      <c r="F28" s="18"/>
      <c r="G28" s="14" t="s">
        <v>103</v>
      </c>
      <c r="H28" s="14" t="s">
        <v>88</v>
      </c>
      <c r="I28" s="14" t="s">
        <v>105</v>
      </c>
    </row>
    <row r="29" spans="1:9" ht="14.25" customHeight="1">
      <c r="A29" s="105"/>
      <c r="B29" s="6" t="s">
        <v>62</v>
      </c>
      <c r="C29" s="29" t="s">
        <v>63</v>
      </c>
      <c r="D29" s="14" t="s">
        <v>93</v>
      </c>
      <c r="E29" s="14" t="s">
        <v>103</v>
      </c>
      <c r="F29" s="14" t="s">
        <v>15</v>
      </c>
      <c r="G29" s="14" t="s">
        <v>100</v>
      </c>
      <c r="H29" s="14" t="s">
        <v>87</v>
      </c>
      <c r="I29" s="14" t="s">
        <v>95</v>
      </c>
    </row>
    <row r="30" spans="1:9" ht="14.25" customHeight="1">
      <c r="A30" s="104" t="s">
        <v>72</v>
      </c>
      <c r="B30" s="6" t="s">
        <v>73</v>
      </c>
      <c r="C30" s="30" t="s">
        <v>74</v>
      </c>
      <c r="D30" s="14" t="s">
        <v>89</v>
      </c>
      <c r="E30" s="14" t="s">
        <v>113</v>
      </c>
      <c r="F30" s="14" t="s">
        <v>16</v>
      </c>
      <c r="G30" s="14" t="s">
        <v>90</v>
      </c>
      <c r="H30" s="18"/>
      <c r="I30" s="18"/>
    </row>
    <row r="31" spans="1:9" ht="14.25" customHeight="1">
      <c r="A31" s="105"/>
      <c r="B31" s="6" t="s">
        <v>78</v>
      </c>
      <c r="C31" s="29" t="s">
        <v>79</v>
      </c>
      <c r="D31" s="18"/>
      <c r="E31" s="14" t="s">
        <v>113</v>
      </c>
      <c r="F31" s="18"/>
      <c r="G31" s="18"/>
      <c r="H31" s="18"/>
      <c r="I31" s="18"/>
    </row>
    <row r="32" spans="1:9" ht="14.25" customHeight="1">
      <c r="A32" s="3" t="s">
        <v>70</v>
      </c>
      <c r="B32" s="31" t="s">
        <v>71</v>
      </c>
      <c r="C32" s="32" t="s">
        <v>83</v>
      </c>
      <c r="D32" s="18"/>
      <c r="E32" s="18"/>
      <c r="F32" s="18"/>
      <c r="G32" s="18"/>
      <c r="H32" s="18"/>
      <c r="I32" s="18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1">
    <mergeCell ref="A23:A24"/>
    <mergeCell ref="A25:A26"/>
    <mergeCell ref="A28:A29"/>
    <mergeCell ref="A30:A31"/>
    <mergeCell ref="A22:C22"/>
    <mergeCell ref="A1:C1"/>
    <mergeCell ref="A7:A8"/>
    <mergeCell ref="A6:C6"/>
    <mergeCell ref="A13:A15"/>
    <mergeCell ref="A12:C12"/>
    <mergeCell ref="A2:A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Água </vt:lpstr>
      <vt:lpstr>Ánalise gás</vt:lpstr>
      <vt:lpstr>Ánalise 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peixoto</dc:creator>
  <cp:lastModifiedBy>geova</cp:lastModifiedBy>
  <dcterms:created xsi:type="dcterms:W3CDTF">2020-10-19T15:56:00Z</dcterms:created>
  <dcterms:modified xsi:type="dcterms:W3CDTF">2021-04-15T15:22:31Z</dcterms:modified>
</cp:coreProperties>
</file>